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Fabio 1\Desktop\"/>
    </mc:Choice>
  </mc:AlternateContent>
  <xr:revisionPtr revIDLastSave="0" documentId="13_ncr:20001_{2DFE39F8-9968-4B62-AE0F-88E4F1C916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📊 Dashboard" sheetId="1" r:id="rId1"/>
    <sheet name="💵 Receitas" sheetId="2" r:id="rId2"/>
    <sheet name="💳 Despesas" sheetId="3" r:id="rId3"/>
    <sheet name="📈 Investimentos" sheetId="4" r:id="rId4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E6" i="1"/>
  <c r="F18" i="1"/>
  <c r="D13" i="1"/>
  <c r="D12" i="1"/>
  <c r="B6" i="1"/>
  <c r="E11" i="1"/>
  <c r="E12" i="1"/>
  <c r="D11" i="1"/>
  <c r="E20" i="4"/>
  <c r="F28" i="3"/>
  <c r="E28" i="3"/>
  <c r="F21" i="3"/>
  <c r="E21" i="3"/>
  <c r="F13" i="3"/>
  <c r="F30" i="3" s="1"/>
  <c r="E13" i="3"/>
  <c r="E30" i="3" s="1"/>
  <c r="E20" i="2"/>
  <c r="D20" i="2"/>
  <c r="F18" i="2"/>
  <c r="F20" i="2" s="1"/>
  <c r="F17" i="2"/>
  <c r="F16" i="2"/>
  <c r="F15" i="2"/>
  <c r="F14" i="2"/>
  <c r="F13" i="2"/>
  <c r="F12" i="2"/>
  <c r="F11" i="2"/>
  <c r="F10" i="2"/>
  <c r="F9" i="2"/>
  <c r="F8" i="2"/>
  <c r="F7" i="2"/>
  <c r="F6" i="2"/>
  <c r="E13" i="1" l="1"/>
  <c r="H6" i="1"/>
  <c r="F20" i="1"/>
  <c r="D14" i="1" l="1"/>
  <c r="E14" i="1" s="1"/>
  <c r="K6" i="1"/>
</calcChain>
</file>

<file path=xl/sharedStrings.xml><?xml version="1.0" encoding="utf-8"?>
<sst xmlns="http://schemas.openxmlformats.org/spreadsheetml/2006/main" count="143" uniqueCount="123">
  <si>
    <t>DIAGNÓSTICO FINANCEIRO PESSOAL</t>
  </si>
  <si>
    <t>Resumo executivo da sua saúde financeira mensal</t>
  </si>
  <si>
    <t>RECEITA TOTAL MENSAL</t>
  </si>
  <si>
    <t>DESPESA TOTAL MENSAL</t>
  </si>
  <si>
    <t>SALDO LIVRE MENSAL</t>
  </si>
  <si>
    <t>TAXA DE POUPANÇA</t>
  </si>
  <si>
    <t>ANÁLISE DE SAÚDE FINANCEIRA &amp; INDICADORES</t>
  </si>
  <si>
    <t>Indicador</t>
  </si>
  <si>
    <t>Valor Atual</t>
  </si>
  <si>
    <t>% da Receita</t>
  </si>
  <si>
    <t>Recomendado</t>
  </si>
  <si>
    <t>Status</t>
  </si>
  <si>
    <t>Orientação Estratégica</t>
  </si>
  <si>
    <t>Despesas Essenciais (Fixas)</t>
  </si>
  <si>
    <t>&lt;= 50%</t>
  </si>
  <si>
    <t>Mantenha custos fixos sob controle para garantir margem de segurança.</t>
  </si>
  <si>
    <t>Gastos Variáveis &amp; Estilo de Vida</t>
  </si>
  <si>
    <t>&lt;= 30%</t>
  </si>
  <si>
    <t>Avalie pequenos gastos diários que somados geram grande impacto.</t>
  </si>
  <si>
    <t>Comprometimento com Dívidas</t>
  </si>
  <si>
    <t>&lt;= 10%</t>
  </si>
  <si>
    <t>Priorize o pagamento de dívidas com juros mais altos (cartão/serasa).</t>
  </si>
  <si>
    <t>Capacidade de Investimento / Poupança</t>
  </si>
  <si>
    <t>&gt;= 20%</t>
  </si>
  <si>
    <t>Direcione este saldo para a Reserva de Emergência e Investimentos.</t>
  </si>
  <si>
    <t>RESERVA DE EMERGÊNCIA E PATRIMÔNIO</t>
  </si>
  <si>
    <t>Meta da Reserva de Emergência (6 meses de despesas):</t>
  </si>
  <si>
    <t>Saldo Atual Acumulado em Investimentos:</t>
  </si>
  <si>
    <t>Progresso da Reserva:</t>
  </si>
  <si>
    <t>ENTRADAS E RECEITAS MENSAIS</t>
  </si>
  <si>
    <t>Registre todas as suas fontes de renda fixas e variáveis</t>
  </si>
  <si>
    <t>Categoria</t>
  </si>
  <si>
    <t>Descrição / Fonte</t>
  </si>
  <si>
    <t>Valor Previsto</t>
  </si>
  <si>
    <t>Valor Realizado</t>
  </si>
  <si>
    <t>Diferença</t>
  </si>
  <si>
    <t>Salário / Prolabore</t>
  </si>
  <si>
    <t>Empresa Principal</t>
  </si>
  <si>
    <t>Renda Extra / Freelance</t>
  </si>
  <si>
    <t>Consultoria Pontual</t>
  </si>
  <si>
    <t>Rendimentos / Dividendos</t>
  </si>
  <si>
    <t>Carteira de Ações/FIIs</t>
  </si>
  <si>
    <t>Outras Receitas</t>
  </si>
  <si>
    <t>Venda de Item Usado</t>
  </si>
  <si>
    <t>Salário Cônjuge / Parceria</t>
  </si>
  <si>
    <t>Renda Familiar Adicional</t>
  </si>
  <si>
    <t>TOTAL RECEITAS</t>
  </si>
  <si>
    <t>REGISTRO DETALHADO DE DESPESAS</t>
  </si>
  <si>
    <t>Classifique seus gastos para identificar gargalos financeiros</t>
  </si>
  <si>
    <t>1. GASTOS ESSENCIAIS (FIXOS &amp; SOBREVIVÊNCIA)</t>
  </si>
  <si>
    <t>Descrição / Item</t>
  </si>
  <si>
    <t>Vencimento</t>
  </si>
  <si>
    <t>Valor Pago</t>
  </si>
  <si>
    <t>Moradia</t>
  </si>
  <si>
    <t>Aluguel / Condomínio</t>
  </si>
  <si>
    <t>Dia 05</t>
  </si>
  <si>
    <t>Energia Eletrica &amp; Água</t>
  </si>
  <si>
    <t>Dia 10</t>
  </si>
  <si>
    <t>Alimentação</t>
  </si>
  <si>
    <t>Supermercado Mensal</t>
  </si>
  <si>
    <t>Dia 08</t>
  </si>
  <si>
    <t>Saúde</t>
  </si>
  <si>
    <t>Plano de Saúde Familiar</t>
  </si>
  <si>
    <t>Dia 15</t>
  </si>
  <si>
    <t>Transporte</t>
  </si>
  <si>
    <t>Combustível / Transporte</t>
  </si>
  <si>
    <t>Dia 20</t>
  </si>
  <si>
    <t>Educação</t>
  </si>
  <si>
    <t>Escola / Faculdade</t>
  </si>
  <si>
    <t xml:space="preserve">SUBTOTAL 1. GASTOS ESSENCIAIS </t>
  </si>
  <si>
    <t>2. GASTOS DE ESTILO DE VIDA (VARIÁVEIS)</t>
  </si>
  <si>
    <t>Lazer</t>
  </si>
  <si>
    <t>Restaurantes e Delivery</t>
  </si>
  <si>
    <t>Variado</t>
  </si>
  <si>
    <t>Assinaturas</t>
  </si>
  <si>
    <t>Streaming, Gympass &amp; App</t>
  </si>
  <si>
    <t>Dia 01</t>
  </si>
  <si>
    <t>Compras</t>
  </si>
  <si>
    <t>Roupas e Cuidados Pessoais</t>
  </si>
  <si>
    <t>Viagens</t>
  </si>
  <si>
    <t>Poupança para Férias</t>
  </si>
  <si>
    <t xml:space="preserve">SUBTOTAL 2. GASTOS DE ESTILO DE VIDA </t>
  </si>
  <si>
    <t>3. DÍVIDAS E PARCELAMENTOS</t>
  </si>
  <si>
    <t>Cartão de Crédito</t>
  </si>
  <si>
    <t>Fatura Cartão Principal</t>
  </si>
  <si>
    <t>Dia 12</t>
  </si>
  <si>
    <t>Empréstimo</t>
  </si>
  <si>
    <t>Financiamento Veículo</t>
  </si>
  <si>
    <t>Dia 25</t>
  </si>
  <si>
    <t>Outros</t>
  </si>
  <si>
    <t>Parcelamento Eletrodoméstico</t>
  </si>
  <si>
    <t>Dia 18</t>
  </si>
  <si>
    <t>SUBTOTAL 3. DÍVIDAS E PARCELAMENTOS</t>
  </si>
  <si>
    <t>TOTAL GERAL DE DESPESAS</t>
  </si>
  <si>
    <t>CARTEIRA DE INVESTIMENTOS E RESERVA</t>
  </si>
  <si>
    <t>Acompanhamento da evolução patrimonial e alocação de ativos</t>
  </si>
  <si>
    <t>Classe de Ativo</t>
  </si>
  <si>
    <t>Instituição / Corretora</t>
  </si>
  <si>
    <t>Ativo / Aplicação</t>
  </si>
  <si>
    <t>Saldo Atual (R$)</t>
  </si>
  <si>
    <t>Rendimento Mês (%)</t>
  </si>
  <si>
    <t>Objetivo</t>
  </si>
  <si>
    <t>Renda Fixa / Liquidez</t>
  </si>
  <si>
    <t>Banco Digital / Tesouro</t>
  </si>
  <si>
    <t>Tesouro Selic 2029</t>
  </si>
  <si>
    <t>Reserva de Emergência</t>
  </si>
  <si>
    <t>Renda Fixa CDB</t>
  </si>
  <si>
    <t>Banco Inter / XP</t>
  </si>
  <si>
    <t>CDB 110% CDI</t>
  </si>
  <si>
    <t>Reserva de Oportunidade</t>
  </si>
  <si>
    <t>Ações Brasil</t>
  </si>
  <si>
    <t>XP Investimentos</t>
  </si>
  <si>
    <t>Carteira Valor / Dividendos</t>
  </si>
  <si>
    <t>Independência Financeira</t>
  </si>
  <si>
    <t>Fundos Imobiliários</t>
  </si>
  <si>
    <t>BTG Pactual</t>
  </si>
  <si>
    <t>FIIs Diversificados (MXRF/HGLG)</t>
  </si>
  <si>
    <t>Renda Passiva Mensal</t>
  </si>
  <si>
    <t>Internacional / ETFs</t>
  </si>
  <si>
    <t>Avenue / Interactive</t>
  </si>
  <si>
    <t>ETF IVVB11 / S&amp;P500</t>
  </si>
  <si>
    <t>Dolarização Patrimonial</t>
  </si>
  <si>
    <t>PATRIMÔNIO TOTAL INVESTIDO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</si>
</sst>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R\$\ #,##0.00;[Red]\-\R\$\ #,##0.00;&quot;R$ 0.00&quot;"/>
    <numFmt numFmtId="165" formatCode="0.0%"/>
  </numFmts>
  <fonts count="12" x14ac:knownFonts="1">
    <font>
      <sz val="11"/>
      <color theme="1"/>
      <name val="Calibri"/>
      <family val="2"/>
      <scheme val="minor"/>
    </font>
    <font>
      <b/>
      <sz val="18"/>
      <color rgb="FF1B365D"/>
      <name val="Calibri"/>
    </font>
    <font>
      <i/>
      <sz val="11"/>
      <color rgb="FF64748B"/>
      <name val="Calibri"/>
    </font>
    <font>
      <b/>
      <sz val="9"/>
      <color rgb="FF64748B"/>
      <name val="Calibri"/>
    </font>
    <font>
      <b/>
      <sz val="18"/>
      <color rgb="FF166534"/>
      <name val="Calibri"/>
    </font>
    <font>
      <b/>
      <sz val="18"/>
      <color rgb="FF991B1B"/>
      <name val="Calibri"/>
    </font>
    <font>
      <b/>
      <sz val="18"/>
      <color rgb="FF0284C7"/>
      <name val="Calibri"/>
    </font>
    <font>
      <b/>
      <sz val="18"/>
      <color rgb="FF4338CA"/>
      <name val="Calibri"/>
    </font>
    <font>
      <b/>
      <sz val="13"/>
      <color rgb="FFFFFFFF"/>
      <name val="Calibri"/>
    </font>
    <font>
      <b/>
      <sz val="11"/>
      <color rgb="FFFFFFFF"/>
      <name val="Calibri"/>
    </font>
    <font>
      <sz val="11"/>
      <color rgb="FF0F172A"/>
      <name val="Calibri"/>
    </font>
    <font>
      <b/>
      <sz val="11"/>
      <color rgb="FF0F172A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0F4F8"/>
        <bgColor rgb="FFF0F4F8"/>
      </patternFill>
    </fill>
    <fill>
      <patternFill patternType="solid">
        <fgColor rgb="FF1B365D"/>
        <bgColor rgb="FF1B365D"/>
      </patternFill>
    </fill>
    <fill>
      <patternFill patternType="solid">
        <fgColor rgb="FF4A90E2"/>
        <bgColor rgb="FF4A90E2"/>
      </patternFill>
    </fill>
    <fill>
      <patternFill patternType="solid">
        <fgColor rgb="FFFFFFFF"/>
        <bgColor rgb="FFFFFFFF"/>
      </patternFill>
    </fill>
    <fill>
      <patternFill patternType="solid">
        <fgColor rgb="FFF8FAFC"/>
        <bgColor rgb="FFF8FAFC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E2E8F0"/>
      </top>
      <bottom style="double">
        <color rgb="FF0F172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left" vertical="center"/>
    </xf>
    <xf numFmtId="0" fontId="10" fillId="5" borderId="2" xfId="0" applyFont="1" applyFill="1" applyBorder="1"/>
    <xf numFmtId="164" fontId="11" fillId="5" borderId="2" xfId="0" applyNumberFormat="1" applyFont="1" applyFill="1" applyBorder="1"/>
    <xf numFmtId="165" fontId="10" fillId="5" borderId="2" xfId="0" applyNumberFormat="1" applyFont="1" applyFill="1" applyBorder="1"/>
    <xf numFmtId="0" fontId="10" fillId="5" borderId="2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0" fillId="6" borderId="2" xfId="0" applyFont="1" applyFill="1" applyBorder="1"/>
    <xf numFmtId="164" fontId="11" fillId="6" borderId="2" xfId="0" applyNumberFormat="1" applyFont="1" applyFill="1" applyBorder="1"/>
    <xf numFmtId="165" fontId="10" fillId="6" borderId="2" xfId="0" applyNumberFormat="1" applyFont="1" applyFill="1" applyBorder="1"/>
    <xf numFmtId="0" fontId="10" fillId="6" borderId="2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9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164" fontId="10" fillId="6" borderId="2" xfId="0" applyNumberFormat="1" applyFont="1" applyFill="1" applyBorder="1"/>
    <xf numFmtId="164" fontId="10" fillId="5" borderId="2" xfId="0" applyNumberFormat="1" applyFont="1" applyFill="1" applyBorder="1"/>
    <xf numFmtId="0" fontId="11" fillId="0" borderId="3" xfId="0" applyFont="1" applyBorder="1"/>
    <xf numFmtId="0" fontId="0" fillId="0" borderId="3" xfId="0" applyBorder="1"/>
    <xf numFmtId="164" fontId="11" fillId="0" borderId="3" xfId="0" applyNumberFormat="1" applyFont="1" applyBorder="1"/>
    <xf numFmtId="0" fontId="9" fillId="4" borderId="0" xfId="0" applyFont="1" applyFill="1" applyAlignment="1">
      <alignment horizontal="left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10" fillId="0" borderId="2" xfId="0" applyFont="1" applyBorder="1"/>
    <xf numFmtId="0" fontId="0" fillId="0" borderId="2" xfId="0" applyBorder="1"/>
    <xf numFmtId="0" fontId="10" fillId="6" borderId="2" xfId="0" applyFont="1" applyFill="1" applyBorder="1"/>
    <xf numFmtId="0" fontId="0" fillId="6" borderId="2" xfId="0" applyFill="1" applyBorder="1"/>
    <xf numFmtId="164" fontId="6" fillId="2" borderId="1" xfId="0" applyNumberFormat="1" applyFont="1" applyFill="1" applyBorder="1" applyAlignment="1">
      <alignment horizontal="center" vertical="center"/>
    </xf>
    <xf numFmtId="0" fontId="10" fillId="5" borderId="2" xfId="0" applyFont="1" applyFill="1" applyBorder="1"/>
    <xf numFmtId="0" fontId="0" fillId="5" borderId="2" xfId="0" applyFill="1" applyBorder="1"/>
    <xf numFmtId="164" fontId="11" fillId="0" borderId="2" xfId="0" applyNumberFormat="1" applyFont="1" applyBorder="1"/>
    <xf numFmtId="0" fontId="8" fillId="3" borderId="0" xfId="0" applyFont="1" applyFill="1" applyAlignment="1">
      <alignment horizontal="left" vertical="center" indent="1"/>
    </xf>
    <xf numFmtId="0" fontId="2" fillId="5" borderId="2" xfId="0" applyFont="1" applyFill="1" applyBorder="1"/>
    <xf numFmtId="164" fontId="5" fillId="2" borderId="1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165" fontId="11" fillId="0" borderId="2" xfId="0" applyNumberFormat="1" applyFont="1" applyBorder="1"/>
    <xf numFmtId="164" fontId="4" fillId="2" borderId="1" xfId="0" applyNumberFormat="1" applyFont="1" applyFill="1" applyBorder="1" applyAlignment="1">
      <alignment horizontal="center" vertical="center"/>
    </xf>
    <xf numFmtId="0" fontId="2" fillId="6" borderId="2" xfId="0" applyFont="1" applyFill="1" applyBorder="1"/>
    <xf numFmtId="165" fontId="7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0"/>
  <sheetViews>
    <sheetView showGridLines="0" tabSelected="1" workbookViewId="0">
      <selection activeCell="I23" sqref="I23"/>
    </sheetView>
  </sheetViews>
  <sheetFormatPr defaultRowHeight="15" x14ac:dyDescent="0.25"/>
  <cols>
    <col min="1" max="1" width="3" customWidth="1"/>
    <col min="2" max="2" width="24" customWidth="1"/>
    <col min="3" max="3" width="18" customWidth="1"/>
    <col min="4" max="6" width="16" customWidth="1"/>
    <col min="7" max="7" width="20" customWidth="1"/>
    <col min="8" max="8" width="28" customWidth="1"/>
    <col min="9" max="9" width="39.7109375" customWidth="1"/>
    <col min="10" max="10" width="12" customWidth="1"/>
    <col min="11" max="11" width="23" customWidth="1"/>
    <col min="12" max="12" width="12" customWidth="1"/>
  </cols>
  <sheetData>
    <row r="2" spans="2:12" ht="23.25" x14ac:dyDescent="0.35">
      <c r="B2" s="1" t="s">
        <v>0</v>
      </c>
    </row>
    <row r="3" spans="2:12" x14ac:dyDescent="0.25">
      <c r="B3" s="2" t="s">
        <v>1</v>
      </c>
    </row>
    <row r="5" spans="2:12" x14ac:dyDescent="0.25">
      <c r="B5" s="24" t="s">
        <v>2</v>
      </c>
      <c r="C5" s="25"/>
      <c r="E5" s="24" t="s">
        <v>3</v>
      </c>
      <c r="F5" s="25"/>
      <c r="H5" s="24" t="s">
        <v>4</v>
      </c>
      <c r="I5" s="25"/>
      <c r="K5" s="24" t="s">
        <v>5</v>
      </c>
      <c r="L5" s="25"/>
    </row>
    <row r="6" spans="2:12" ht="23.25" x14ac:dyDescent="0.25">
      <c r="B6" s="39">
        <f>'💵 Receitas'!E20</f>
        <v>15550</v>
      </c>
      <c r="C6" s="25"/>
      <c r="E6" s="36">
        <f>'💳 Despesas'!F30</f>
        <v>11010</v>
      </c>
      <c r="F6" s="25"/>
      <c r="H6" s="30">
        <f>B6-E6</f>
        <v>4540</v>
      </c>
      <c r="I6" s="25"/>
      <c r="K6" s="41">
        <f>IF(B6&gt;0, H6/B6, 0)</f>
        <v>0.2919614147909968</v>
      </c>
      <c r="L6" s="25"/>
    </row>
    <row r="9" spans="2:12" ht="17.25" x14ac:dyDescent="0.25">
      <c r="B9" s="34" t="s">
        <v>6</v>
      </c>
      <c r="C9" s="23"/>
      <c r="D9" s="23"/>
      <c r="E9" s="23"/>
      <c r="F9" s="23"/>
      <c r="G9" s="23"/>
      <c r="H9" s="23"/>
      <c r="I9" s="23"/>
    </row>
    <row r="10" spans="2:12" x14ac:dyDescent="0.25">
      <c r="B10" s="37" t="s">
        <v>7</v>
      </c>
      <c r="C10" s="23"/>
      <c r="D10" s="3" t="s">
        <v>8</v>
      </c>
      <c r="E10" s="3" t="s">
        <v>9</v>
      </c>
      <c r="F10" s="3" t="s">
        <v>10</v>
      </c>
      <c r="G10" s="3" t="s">
        <v>11</v>
      </c>
      <c r="H10" s="22" t="s">
        <v>12</v>
      </c>
      <c r="I10" s="23"/>
    </row>
    <row r="11" spans="2:12" x14ac:dyDescent="0.25">
      <c r="B11" s="31" t="s">
        <v>13</v>
      </c>
      <c r="C11" s="32"/>
      <c r="D11" s="6">
        <f>'💳 Despesas'!F13</f>
        <v>6860</v>
      </c>
      <c r="E11" s="7">
        <f>D11/$B$6</f>
        <v>0.44115755627009645</v>
      </c>
      <c r="F11" s="8" t="s">
        <v>14</v>
      </c>
      <c r="G11" s="9"/>
      <c r="H11" s="35" t="s">
        <v>15</v>
      </c>
      <c r="I11" s="32"/>
    </row>
    <row r="12" spans="2:12" x14ac:dyDescent="0.25">
      <c r="B12" s="28" t="s">
        <v>16</v>
      </c>
      <c r="C12" s="29"/>
      <c r="D12" s="11">
        <f>'💳 Despesas'!F21</f>
        <v>1750</v>
      </c>
      <c r="E12" s="12">
        <f>D12/$B$6</f>
        <v>0.11254019292604502</v>
      </c>
      <c r="F12" s="13" t="s">
        <v>17</v>
      </c>
      <c r="G12" s="14"/>
      <c r="H12" s="40" t="s">
        <v>18</v>
      </c>
      <c r="I12" s="29"/>
    </row>
    <row r="13" spans="2:12" x14ac:dyDescent="0.25">
      <c r="B13" s="31" t="s">
        <v>19</v>
      </c>
      <c r="C13" s="32"/>
      <c r="D13" s="6">
        <f>'💳 Despesas'!F28</f>
        <v>2400</v>
      </c>
      <c r="E13" s="7">
        <f>D13/$B$6</f>
        <v>0.15434083601286175</v>
      </c>
      <c r="F13" s="8" t="s">
        <v>20</v>
      </c>
      <c r="G13" s="9"/>
      <c r="H13" s="35" t="s">
        <v>21</v>
      </c>
      <c r="I13" s="32"/>
    </row>
    <row r="14" spans="2:12" x14ac:dyDescent="0.25">
      <c r="B14" s="28" t="s">
        <v>22</v>
      </c>
      <c r="C14" s="29"/>
      <c r="D14" s="11">
        <f>H6</f>
        <v>4540</v>
      </c>
      <c r="E14" s="12">
        <f>D14/$B$6</f>
        <v>0.2919614147909968</v>
      </c>
      <c r="F14" s="13" t="s">
        <v>23</v>
      </c>
      <c r="G14" s="14"/>
      <c r="H14" s="40" t="s">
        <v>24</v>
      </c>
      <c r="I14" s="29"/>
    </row>
    <row r="17" spans="2:9" ht="17.25" x14ac:dyDescent="0.25">
      <c r="B17" s="34" t="s">
        <v>25</v>
      </c>
      <c r="C17" s="23"/>
      <c r="D17" s="23"/>
      <c r="E17" s="23"/>
      <c r="F17" s="23"/>
      <c r="G17" s="23"/>
      <c r="H17" s="23"/>
      <c r="I17" s="23"/>
    </row>
    <row r="18" spans="2:9" x14ac:dyDescent="0.25">
      <c r="B18" s="26" t="s">
        <v>26</v>
      </c>
      <c r="C18" s="27"/>
      <c r="D18" s="27"/>
      <c r="E18" s="27"/>
      <c r="F18" s="33">
        <f>E6*6</f>
        <v>66060</v>
      </c>
      <c r="G18" s="27"/>
      <c r="H18" s="27"/>
      <c r="I18" s="27"/>
    </row>
    <row r="19" spans="2:9" x14ac:dyDescent="0.25">
      <c r="B19" s="26" t="s">
        <v>27</v>
      </c>
      <c r="C19" s="27"/>
      <c r="D19" s="27"/>
      <c r="E19" s="27"/>
      <c r="F19" s="33">
        <f>'📈 Investimentos'!E20</f>
        <v>79000</v>
      </c>
      <c r="G19" s="27"/>
      <c r="H19" s="27"/>
      <c r="I19" s="27"/>
    </row>
    <row r="20" spans="2:9" x14ac:dyDescent="0.25">
      <c r="B20" s="26" t="s">
        <v>28</v>
      </c>
      <c r="C20" s="27"/>
      <c r="D20" s="27"/>
      <c r="E20" s="27"/>
      <c r="F20" s="38">
        <f>F19/F18</f>
        <v>1.1958825310323948</v>
      </c>
      <c r="G20" s="27"/>
      <c r="H20" s="27"/>
      <c r="I20" s="27"/>
    </row>
  </sheetData>
  <mergeCells count="26">
    <mergeCell ref="B5:C5"/>
    <mergeCell ref="H5:I5"/>
    <mergeCell ref="B19:E19"/>
    <mergeCell ref="H14:I14"/>
    <mergeCell ref="K6:L6"/>
    <mergeCell ref="H13:I13"/>
    <mergeCell ref="B9:I9"/>
    <mergeCell ref="F18:I18"/>
    <mergeCell ref="B6:C6"/>
    <mergeCell ref="H12:I12"/>
    <mergeCell ref="H10:I10"/>
    <mergeCell ref="E5:F5"/>
    <mergeCell ref="K5:L5"/>
    <mergeCell ref="B20:E20"/>
    <mergeCell ref="B12:C12"/>
    <mergeCell ref="H6:I6"/>
    <mergeCell ref="B11:C11"/>
    <mergeCell ref="B14:C14"/>
    <mergeCell ref="F19:I19"/>
    <mergeCell ref="B17:I17"/>
    <mergeCell ref="B13:C13"/>
    <mergeCell ref="H11:I11"/>
    <mergeCell ref="B18:E18"/>
    <mergeCell ref="E6:F6"/>
    <mergeCell ref="B10:C10"/>
    <mergeCell ref="F20:I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20"/>
  <sheetViews>
    <sheetView showGridLines="0" workbookViewId="0">
      <selection activeCell="F20" sqref="F20"/>
    </sheetView>
  </sheetViews>
  <sheetFormatPr defaultRowHeight="15" x14ac:dyDescent="0.25"/>
  <cols>
    <col min="1" max="1" width="12" customWidth="1"/>
    <col min="2" max="2" width="30" customWidth="1"/>
    <col min="3" max="3" width="28" customWidth="1"/>
    <col min="4" max="4" width="18" customWidth="1"/>
    <col min="5" max="5" width="19" customWidth="1"/>
    <col min="6" max="6" width="16" customWidth="1"/>
    <col min="7" max="7" width="41" customWidth="1"/>
  </cols>
  <sheetData>
    <row r="2" spans="2:7" ht="23.25" x14ac:dyDescent="0.35">
      <c r="B2" s="1" t="s">
        <v>29</v>
      </c>
    </row>
    <row r="3" spans="2:7" x14ac:dyDescent="0.25">
      <c r="B3" s="2" t="s">
        <v>30</v>
      </c>
    </row>
    <row r="5" spans="2:7" x14ac:dyDescent="0.25">
      <c r="B5" s="15" t="s">
        <v>31</v>
      </c>
      <c r="C5" s="15" t="s">
        <v>32</v>
      </c>
      <c r="D5" s="16" t="s">
        <v>33</v>
      </c>
      <c r="E5" s="16" t="s">
        <v>34</v>
      </c>
      <c r="F5" s="16" t="s">
        <v>35</v>
      </c>
      <c r="G5" s="16" t="s">
        <v>11</v>
      </c>
    </row>
    <row r="6" spans="2:7" x14ac:dyDescent="0.25">
      <c r="B6" s="10" t="s">
        <v>36</v>
      </c>
      <c r="C6" s="10" t="s">
        <v>37</v>
      </c>
      <c r="D6" s="17">
        <v>8500</v>
      </c>
      <c r="E6" s="17">
        <v>8500</v>
      </c>
      <c r="F6" s="11">
        <f t="shared" ref="F6:F18" si="0">E6-D6</f>
        <v>0</v>
      </c>
      <c r="G6" s="13"/>
    </row>
    <row r="7" spans="2:7" x14ac:dyDescent="0.25">
      <c r="B7" s="5" t="s">
        <v>38</v>
      </c>
      <c r="C7" s="5" t="s">
        <v>39</v>
      </c>
      <c r="D7" s="18">
        <v>1200</v>
      </c>
      <c r="E7" s="18">
        <v>1500</v>
      </c>
      <c r="F7" s="6">
        <f t="shared" si="0"/>
        <v>300</v>
      </c>
      <c r="G7" s="8"/>
    </row>
    <row r="8" spans="2:7" x14ac:dyDescent="0.25">
      <c r="B8" s="10" t="s">
        <v>40</v>
      </c>
      <c r="C8" s="10" t="s">
        <v>41</v>
      </c>
      <c r="D8" s="17">
        <v>300</v>
      </c>
      <c r="E8" s="17">
        <v>350</v>
      </c>
      <c r="F8" s="11">
        <f t="shared" si="0"/>
        <v>50</v>
      </c>
      <c r="G8" s="13"/>
    </row>
    <row r="9" spans="2:7" x14ac:dyDescent="0.25">
      <c r="B9" s="5" t="s">
        <v>42</v>
      </c>
      <c r="C9" s="5" t="s">
        <v>43</v>
      </c>
      <c r="D9" s="18">
        <v>0</v>
      </c>
      <c r="E9" s="18">
        <v>200</v>
      </c>
      <c r="F9" s="6">
        <f t="shared" si="0"/>
        <v>200</v>
      </c>
      <c r="G9" s="8"/>
    </row>
    <row r="10" spans="2:7" x14ac:dyDescent="0.25">
      <c r="B10" s="10" t="s">
        <v>44</v>
      </c>
      <c r="C10" s="10" t="s">
        <v>45</v>
      </c>
      <c r="D10" s="17">
        <v>5000</v>
      </c>
      <c r="E10" s="17">
        <v>5000</v>
      </c>
      <c r="F10" s="11">
        <f t="shared" si="0"/>
        <v>0</v>
      </c>
      <c r="G10" s="13"/>
    </row>
    <row r="11" spans="2:7" x14ac:dyDescent="0.25">
      <c r="B11" s="5"/>
      <c r="C11" s="5"/>
      <c r="D11" s="18"/>
      <c r="E11" s="18"/>
      <c r="F11" s="6">
        <f t="shared" si="0"/>
        <v>0</v>
      </c>
      <c r="G11" s="8"/>
    </row>
    <row r="12" spans="2:7" x14ac:dyDescent="0.25">
      <c r="B12" s="10"/>
      <c r="C12" s="10"/>
      <c r="D12" s="17"/>
      <c r="E12" s="17"/>
      <c r="F12" s="11">
        <f t="shared" si="0"/>
        <v>0</v>
      </c>
      <c r="G12" s="13"/>
    </row>
    <row r="13" spans="2:7" x14ac:dyDescent="0.25">
      <c r="B13" s="5"/>
      <c r="C13" s="5"/>
      <c r="D13" s="18"/>
      <c r="E13" s="18"/>
      <c r="F13" s="6">
        <f t="shared" si="0"/>
        <v>0</v>
      </c>
      <c r="G13" s="8"/>
    </row>
    <row r="14" spans="2:7" x14ac:dyDescent="0.25">
      <c r="B14" s="10"/>
      <c r="C14" s="10"/>
      <c r="D14" s="17"/>
      <c r="E14" s="17"/>
      <c r="F14" s="11">
        <f t="shared" si="0"/>
        <v>0</v>
      </c>
      <c r="G14" s="13"/>
    </row>
    <row r="15" spans="2:7" x14ac:dyDescent="0.25">
      <c r="B15" s="5"/>
      <c r="C15" s="5"/>
      <c r="D15" s="18"/>
      <c r="E15" s="18"/>
      <c r="F15" s="6">
        <f t="shared" si="0"/>
        <v>0</v>
      </c>
      <c r="G15" s="8"/>
    </row>
    <row r="16" spans="2:7" x14ac:dyDescent="0.25">
      <c r="B16" s="10"/>
      <c r="C16" s="10"/>
      <c r="D16" s="17"/>
      <c r="E16" s="17"/>
      <c r="F16" s="11">
        <f t="shared" si="0"/>
        <v>0</v>
      </c>
      <c r="G16" s="13"/>
    </row>
    <row r="17" spans="2:7" x14ac:dyDescent="0.25">
      <c r="B17" s="5"/>
      <c r="C17" s="5"/>
      <c r="D17" s="18"/>
      <c r="E17" s="18"/>
      <c r="F17" s="6">
        <f t="shared" si="0"/>
        <v>0</v>
      </c>
      <c r="G17" s="8"/>
    </row>
    <row r="18" spans="2:7" x14ac:dyDescent="0.25">
      <c r="B18" s="10"/>
      <c r="C18" s="10"/>
      <c r="D18" s="17"/>
      <c r="E18" s="17"/>
      <c r="F18" s="11">
        <f t="shared" si="0"/>
        <v>0</v>
      </c>
      <c r="G18" s="13"/>
    </row>
    <row r="20" spans="2:7" x14ac:dyDescent="0.25">
      <c r="B20" s="19" t="s">
        <v>46</v>
      </c>
      <c r="C20" s="20"/>
      <c r="D20" s="21">
        <f>SUM(D6:D18)</f>
        <v>15000</v>
      </c>
      <c r="E20" s="21">
        <f>SUM(E6:E18)</f>
        <v>15550</v>
      </c>
      <c r="F20" s="21">
        <f>SUM(F6:F18)</f>
        <v>550</v>
      </c>
      <c r="G20" s="20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30"/>
  <sheetViews>
    <sheetView showGridLines="0" workbookViewId="0">
      <selection activeCell="F30" sqref="F30"/>
    </sheetView>
  </sheetViews>
  <sheetFormatPr defaultRowHeight="15" x14ac:dyDescent="0.25"/>
  <cols>
    <col min="1" max="1" width="12" customWidth="1"/>
    <col min="2" max="2" width="48" customWidth="1"/>
    <col min="3" max="3" width="32" customWidth="1"/>
    <col min="4" max="4" width="14" customWidth="1"/>
    <col min="5" max="5" width="18" customWidth="1"/>
    <col min="6" max="6" width="17" customWidth="1"/>
    <col min="7" max="7" width="34" customWidth="1"/>
  </cols>
  <sheetData>
    <row r="2" spans="2:7" ht="23.25" x14ac:dyDescent="0.35">
      <c r="B2" s="1" t="s">
        <v>47</v>
      </c>
    </row>
    <row r="3" spans="2:7" x14ac:dyDescent="0.25">
      <c r="B3" s="2" t="s">
        <v>48</v>
      </c>
    </row>
    <row r="5" spans="2:7" ht="17.25" x14ac:dyDescent="0.25">
      <c r="B5" s="34" t="s">
        <v>49</v>
      </c>
      <c r="C5" s="23"/>
      <c r="D5" s="23"/>
      <c r="E5" s="23"/>
      <c r="F5" s="23"/>
      <c r="G5" s="23"/>
    </row>
    <row r="6" spans="2:7" x14ac:dyDescent="0.25">
      <c r="B6" s="4" t="s">
        <v>31</v>
      </c>
      <c r="C6" s="4" t="s">
        <v>50</v>
      </c>
      <c r="D6" s="3" t="s">
        <v>51</v>
      </c>
      <c r="E6" s="3" t="s">
        <v>33</v>
      </c>
      <c r="F6" s="3" t="s">
        <v>52</v>
      </c>
      <c r="G6" s="3" t="s">
        <v>11</v>
      </c>
    </row>
    <row r="7" spans="2:7" x14ac:dyDescent="0.25">
      <c r="B7" s="5" t="s">
        <v>53</v>
      </c>
      <c r="C7" s="5" t="s">
        <v>54</v>
      </c>
      <c r="D7" s="8" t="s">
        <v>55</v>
      </c>
      <c r="E7" s="18">
        <v>2200</v>
      </c>
      <c r="F7" s="6">
        <v>2200</v>
      </c>
      <c r="G7" s="8"/>
    </row>
    <row r="8" spans="2:7" x14ac:dyDescent="0.25">
      <c r="B8" s="10" t="s">
        <v>53</v>
      </c>
      <c r="C8" s="10" t="s">
        <v>56</v>
      </c>
      <c r="D8" s="13" t="s">
        <v>57</v>
      </c>
      <c r="E8" s="17">
        <v>350</v>
      </c>
      <c r="F8" s="11">
        <v>380</v>
      </c>
      <c r="G8" s="13"/>
    </row>
    <row r="9" spans="2:7" x14ac:dyDescent="0.25">
      <c r="B9" s="5" t="s">
        <v>58</v>
      </c>
      <c r="C9" s="5" t="s">
        <v>59</v>
      </c>
      <c r="D9" s="8" t="s">
        <v>60</v>
      </c>
      <c r="E9" s="18">
        <v>1800</v>
      </c>
      <c r="F9" s="6">
        <v>1950</v>
      </c>
      <c r="G9" s="8"/>
    </row>
    <row r="10" spans="2:7" x14ac:dyDescent="0.25">
      <c r="B10" s="10" t="s">
        <v>61</v>
      </c>
      <c r="C10" s="10" t="s">
        <v>62</v>
      </c>
      <c r="D10" s="13" t="s">
        <v>63</v>
      </c>
      <c r="E10" s="17">
        <v>950</v>
      </c>
      <c r="F10" s="11">
        <v>950</v>
      </c>
      <c r="G10" s="13"/>
    </row>
    <row r="11" spans="2:7" x14ac:dyDescent="0.25">
      <c r="B11" s="5" t="s">
        <v>64</v>
      </c>
      <c r="C11" s="5" t="s">
        <v>65</v>
      </c>
      <c r="D11" s="8" t="s">
        <v>66</v>
      </c>
      <c r="E11" s="18">
        <v>600</v>
      </c>
      <c r="F11" s="6">
        <v>580</v>
      </c>
      <c r="G11" s="8"/>
    </row>
    <row r="12" spans="2:7" x14ac:dyDescent="0.25">
      <c r="B12" s="10" t="s">
        <v>67</v>
      </c>
      <c r="C12" s="10" t="s">
        <v>68</v>
      </c>
      <c r="D12" s="13" t="s">
        <v>57</v>
      </c>
      <c r="E12" s="17">
        <v>800</v>
      </c>
      <c r="F12" s="11">
        <v>800</v>
      </c>
      <c r="G12" s="13"/>
    </row>
    <row r="13" spans="2:7" x14ac:dyDescent="0.25">
      <c r="B13" s="19" t="s">
        <v>69</v>
      </c>
      <c r="C13" s="20"/>
      <c r="D13" s="20"/>
      <c r="E13" s="21">
        <f>SUM(E7:E12)</f>
        <v>6700</v>
      </c>
      <c r="F13" s="21">
        <f>SUM(F7:F12)</f>
        <v>6860</v>
      </c>
      <c r="G13" s="20"/>
    </row>
    <row r="15" spans="2:7" ht="17.25" x14ac:dyDescent="0.25">
      <c r="B15" s="34" t="s">
        <v>70</v>
      </c>
      <c r="C15" s="23"/>
      <c r="D15" s="23"/>
      <c r="E15" s="23"/>
      <c r="F15" s="23"/>
      <c r="G15" s="23"/>
    </row>
    <row r="16" spans="2:7" x14ac:dyDescent="0.25">
      <c r="B16" s="4" t="s">
        <v>31</v>
      </c>
      <c r="C16" s="4" t="s">
        <v>50</v>
      </c>
      <c r="D16" s="3" t="s">
        <v>51</v>
      </c>
      <c r="E16" s="3" t="s">
        <v>33</v>
      </c>
      <c r="F16" s="3" t="s">
        <v>52</v>
      </c>
      <c r="G16" s="3" t="s">
        <v>11</v>
      </c>
    </row>
    <row r="17" spans="2:7" x14ac:dyDescent="0.25">
      <c r="B17" s="5" t="s">
        <v>71</v>
      </c>
      <c r="C17" s="5" t="s">
        <v>72</v>
      </c>
      <c r="D17" s="8" t="s">
        <v>73</v>
      </c>
      <c r="E17" s="18">
        <v>600</v>
      </c>
      <c r="F17" s="6">
        <v>720</v>
      </c>
      <c r="G17" s="8"/>
    </row>
    <row r="18" spans="2:7" x14ac:dyDescent="0.25">
      <c r="B18" s="10" t="s">
        <v>74</v>
      </c>
      <c r="C18" s="10" t="s">
        <v>75</v>
      </c>
      <c r="D18" s="13" t="s">
        <v>76</v>
      </c>
      <c r="E18" s="17">
        <v>180</v>
      </c>
      <c r="F18" s="11">
        <v>180</v>
      </c>
      <c r="G18" s="13"/>
    </row>
    <row r="19" spans="2:7" x14ac:dyDescent="0.25">
      <c r="B19" s="5" t="s">
        <v>77</v>
      </c>
      <c r="C19" s="5" t="s">
        <v>78</v>
      </c>
      <c r="D19" s="8" t="s">
        <v>73</v>
      </c>
      <c r="E19" s="18">
        <v>400</v>
      </c>
      <c r="F19" s="6">
        <v>350</v>
      </c>
      <c r="G19" s="8"/>
    </row>
    <row r="20" spans="2:7" x14ac:dyDescent="0.25">
      <c r="B20" s="10" t="s">
        <v>79</v>
      </c>
      <c r="C20" s="10" t="s">
        <v>80</v>
      </c>
      <c r="D20" s="13" t="s">
        <v>57</v>
      </c>
      <c r="E20" s="17">
        <v>500</v>
      </c>
      <c r="F20" s="11">
        <v>500</v>
      </c>
      <c r="G20" s="13"/>
    </row>
    <row r="21" spans="2:7" x14ac:dyDescent="0.25">
      <c r="B21" s="19" t="s">
        <v>81</v>
      </c>
      <c r="C21" s="20"/>
      <c r="D21" s="20"/>
      <c r="E21" s="21">
        <f>SUM(E17:E20)</f>
        <v>1680</v>
      </c>
      <c r="F21" s="21">
        <f>SUM(F17:F20)</f>
        <v>1750</v>
      </c>
      <c r="G21" s="20"/>
    </row>
    <row r="23" spans="2:7" ht="17.25" x14ac:dyDescent="0.25">
      <c r="B23" s="34" t="s">
        <v>82</v>
      </c>
      <c r="C23" s="23"/>
      <c r="D23" s="23"/>
      <c r="E23" s="23"/>
      <c r="F23" s="23"/>
      <c r="G23" s="23"/>
    </row>
    <row r="24" spans="2:7" x14ac:dyDescent="0.25">
      <c r="B24" s="4" t="s">
        <v>31</v>
      </c>
      <c r="C24" s="4" t="s">
        <v>50</v>
      </c>
      <c r="D24" s="3" t="s">
        <v>51</v>
      </c>
      <c r="E24" s="3" t="s">
        <v>33</v>
      </c>
      <c r="F24" s="3" t="s">
        <v>52</v>
      </c>
      <c r="G24" s="3" t="s">
        <v>11</v>
      </c>
    </row>
    <row r="25" spans="2:7" x14ac:dyDescent="0.25">
      <c r="B25" s="5" t="s">
        <v>83</v>
      </c>
      <c r="C25" s="5" t="s">
        <v>84</v>
      </c>
      <c r="D25" s="8" t="s">
        <v>85</v>
      </c>
      <c r="E25" s="18">
        <v>1200</v>
      </c>
      <c r="F25" s="6">
        <v>1250</v>
      </c>
      <c r="G25" s="8"/>
    </row>
    <row r="26" spans="2:7" x14ac:dyDescent="0.25">
      <c r="B26" s="10" t="s">
        <v>86</v>
      </c>
      <c r="C26" s="10" t="s">
        <v>87</v>
      </c>
      <c r="D26" s="13" t="s">
        <v>88</v>
      </c>
      <c r="E26" s="17">
        <v>850</v>
      </c>
      <c r="F26" s="11">
        <v>850</v>
      </c>
      <c r="G26" s="13"/>
    </row>
    <row r="27" spans="2:7" x14ac:dyDescent="0.25">
      <c r="B27" s="5" t="s">
        <v>89</v>
      </c>
      <c r="C27" s="5" t="s">
        <v>90</v>
      </c>
      <c r="D27" s="8" t="s">
        <v>91</v>
      </c>
      <c r="E27" s="18">
        <v>300</v>
      </c>
      <c r="F27" s="6">
        <v>300</v>
      </c>
      <c r="G27" s="8"/>
    </row>
    <row r="28" spans="2:7" x14ac:dyDescent="0.25">
      <c r="B28" s="19" t="s">
        <v>92</v>
      </c>
      <c r="C28" s="20"/>
      <c r="D28" s="20"/>
      <c r="E28" s="21">
        <f>SUM(E25:E27)</f>
        <v>2350</v>
      </c>
      <c r="F28" s="21">
        <f>SUM(F25:F27)</f>
        <v>2400</v>
      </c>
      <c r="G28" s="20"/>
    </row>
    <row r="30" spans="2:7" x14ac:dyDescent="0.25">
      <c r="B30" s="19" t="s">
        <v>93</v>
      </c>
      <c r="C30" s="20"/>
      <c r="D30" s="20"/>
      <c r="E30" s="21">
        <f>E13+E21+E28</f>
        <v>10730</v>
      </c>
      <c r="F30" s="21">
        <f>F13+F21+F28</f>
        <v>11010</v>
      </c>
      <c r="G30" s="20"/>
    </row>
  </sheetData>
  <mergeCells count="3">
    <mergeCell ref="B5:G5"/>
    <mergeCell ref="B15:G15"/>
    <mergeCell ref="B23:G2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20"/>
  <sheetViews>
    <sheetView showGridLines="0" workbookViewId="0">
      <selection activeCell="E20" sqref="E20"/>
    </sheetView>
  </sheetViews>
  <sheetFormatPr defaultRowHeight="15" x14ac:dyDescent="0.25"/>
  <cols>
    <col min="1" max="1" width="12" customWidth="1"/>
    <col min="2" max="2" width="30" customWidth="1"/>
    <col min="3" max="3" width="27" customWidth="1"/>
    <col min="4" max="4" width="31" customWidth="1"/>
    <col min="5" max="5" width="20" customWidth="1"/>
    <col min="6" max="6" width="22" customWidth="1"/>
    <col min="7" max="7" width="28" customWidth="1"/>
  </cols>
  <sheetData>
    <row r="2" spans="2:7" ht="23.25" x14ac:dyDescent="0.35">
      <c r="B2" s="1" t="s">
        <v>94</v>
      </c>
    </row>
    <row r="3" spans="2:7" x14ac:dyDescent="0.25">
      <c r="B3" s="2" t="s">
        <v>95</v>
      </c>
    </row>
    <row r="5" spans="2:7" x14ac:dyDescent="0.25">
      <c r="B5" s="15" t="s">
        <v>96</v>
      </c>
      <c r="C5" s="15" t="s">
        <v>97</v>
      </c>
      <c r="D5" s="15" t="s">
        <v>98</v>
      </c>
      <c r="E5" s="16" t="s">
        <v>99</v>
      </c>
      <c r="F5" s="16" t="s">
        <v>100</v>
      </c>
      <c r="G5" s="15" t="s">
        <v>101</v>
      </c>
    </row>
    <row r="6" spans="2:7" x14ac:dyDescent="0.25">
      <c r="B6" s="10" t="s">
        <v>102</v>
      </c>
      <c r="C6" s="10" t="s">
        <v>103</v>
      </c>
      <c r="D6" s="10" t="s">
        <v>104</v>
      </c>
      <c r="E6" s="11">
        <v>25000</v>
      </c>
      <c r="F6" s="12">
        <v>8.5000000000000006E-3</v>
      </c>
      <c r="G6" s="10" t="s">
        <v>105</v>
      </c>
    </row>
    <row r="7" spans="2:7" x14ac:dyDescent="0.25">
      <c r="B7" s="5" t="s">
        <v>106</v>
      </c>
      <c r="C7" s="5" t="s">
        <v>107</v>
      </c>
      <c r="D7" s="5" t="s">
        <v>108</v>
      </c>
      <c r="E7" s="6">
        <v>15000</v>
      </c>
      <c r="F7" s="7">
        <v>9.1999999999999998E-3</v>
      </c>
      <c r="G7" s="5" t="s">
        <v>109</v>
      </c>
    </row>
    <row r="8" spans="2:7" x14ac:dyDescent="0.25">
      <c r="B8" s="10" t="s">
        <v>110</v>
      </c>
      <c r="C8" s="10" t="s">
        <v>111</v>
      </c>
      <c r="D8" s="10" t="s">
        <v>112</v>
      </c>
      <c r="E8" s="11">
        <v>18500</v>
      </c>
      <c r="F8" s="12">
        <v>1.4999999999999999E-2</v>
      </c>
      <c r="G8" s="10" t="s">
        <v>113</v>
      </c>
    </row>
    <row r="9" spans="2:7" x14ac:dyDescent="0.25">
      <c r="B9" s="5" t="s">
        <v>114</v>
      </c>
      <c r="C9" s="5" t="s">
        <v>115</v>
      </c>
      <c r="D9" s="5" t="s">
        <v>116</v>
      </c>
      <c r="E9" s="6">
        <v>12000</v>
      </c>
      <c r="F9" s="7">
        <v>8.0000000000000002E-3</v>
      </c>
      <c r="G9" s="5" t="s">
        <v>117</v>
      </c>
    </row>
    <row r="10" spans="2:7" x14ac:dyDescent="0.25">
      <c r="B10" s="10" t="s">
        <v>118</v>
      </c>
      <c r="C10" s="10" t="s">
        <v>119</v>
      </c>
      <c r="D10" s="10" t="s">
        <v>120</v>
      </c>
      <c r="E10" s="11">
        <v>8500</v>
      </c>
      <c r="F10" s="12">
        <v>-5.0000000000000001E-3</v>
      </c>
      <c r="G10" s="10" t="s">
        <v>121</v>
      </c>
    </row>
    <row r="11" spans="2:7" x14ac:dyDescent="0.25">
      <c r="B11" s="5"/>
      <c r="C11" s="5"/>
      <c r="D11" s="5"/>
      <c r="E11" s="6"/>
      <c r="F11" s="7"/>
      <c r="G11" s="5"/>
    </row>
    <row r="12" spans="2:7" x14ac:dyDescent="0.25">
      <c r="B12" s="10"/>
      <c r="C12" s="10"/>
      <c r="D12" s="10"/>
      <c r="E12" s="11"/>
      <c r="F12" s="12"/>
      <c r="G12" s="10"/>
    </row>
    <row r="13" spans="2:7" x14ac:dyDescent="0.25">
      <c r="B13" s="5"/>
      <c r="C13" s="5"/>
      <c r="D13" s="5"/>
      <c r="E13" s="6"/>
      <c r="F13" s="7"/>
      <c r="G13" s="5"/>
    </row>
    <row r="14" spans="2:7" x14ac:dyDescent="0.25">
      <c r="B14" s="10"/>
      <c r="C14" s="10"/>
      <c r="D14" s="10"/>
      <c r="E14" s="11"/>
      <c r="F14" s="12"/>
      <c r="G14" s="10"/>
    </row>
    <row r="15" spans="2:7" x14ac:dyDescent="0.25">
      <c r="B15" s="5"/>
      <c r="C15" s="5"/>
      <c r="D15" s="5"/>
      <c r="E15" s="6"/>
      <c r="F15" s="7"/>
      <c r="G15" s="5"/>
    </row>
    <row r="16" spans="2:7" x14ac:dyDescent="0.25">
      <c r="B16" s="10"/>
      <c r="C16" s="10"/>
      <c r="D16" s="10"/>
      <c r="E16" s="11"/>
      <c r="F16" s="12"/>
      <c r="G16" s="10"/>
    </row>
    <row r="17" spans="2:7" x14ac:dyDescent="0.25">
      <c r="B17" s="5"/>
      <c r="C17" s="5"/>
      <c r="D17" s="5"/>
      <c r="E17" s="6"/>
      <c r="F17" s="7"/>
      <c r="G17" s="5"/>
    </row>
    <row r="18" spans="2:7" x14ac:dyDescent="0.25">
      <c r="B18" s="10"/>
      <c r="C18" s="10"/>
      <c r="D18" s="10"/>
      <c r="E18" s="11"/>
      <c r="F18" s="12"/>
      <c r="G18" s="10"/>
    </row>
    <row r="20" spans="2:7" x14ac:dyDescent="0.25">
      <c r="B20" s="19" t="s">
        <v>122</v>
      </c>
      <c r="C20" s="20"/>
      <c r="D20" s="20"/>
      <c r="E20" s="21">
        <f>SUM(E6:E18)</f>
        <v>79000</v>
      </c>
      <c r="F20" s="20"/>
      <c r="G20" s="20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📊 Dashboard</vt:lpstr>
      <vt:lpstr>💵 Receitas</vt:lpstr>
      <vt:lpstr>💳 Despesas</vt:lpstr>
      <vt:lpstr>📈 Investimentos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Fabio</cp:lastModifiedBy>
  <dcterms:created xsi:type="dcterms:W3CDTF">2026-08-20T01:44:26Z</dcterms:created>
  <dcterms:modified xsi:type="dcterms:W3CDTF">2026-08-20T01:51:52Z</dcterms:modified>
</cp:coreProperties>
</file>